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G20" i="1" l="1"/>
  <c r="E15" i="1" l="1"/>
  <c r="E13" i="1"/>
  <c r="E8" i="1"/>
  <c r="F12" i="1"/>
  <c r="F21" i="1"/>
  <c r="E21" i="1" l="1"/>
  <c r="E12" i="1" l="1"/>
  <c r="G12" i="1" l="1"/>
  <c r="G21" i="1"/>
  <c r="I12" i="1"/>
  <c r="I21" i="1"/>
  <c r="H21" i="1" l="1"/>
  <c r="H12" i="1"/>
  <c r="D20" i="1"/>
  <c r="D19" i="1"/>
  <c r="D14" i="1"/>
  <c r="D13" i="1"/>
  <c r="C12" i="1"/>
  <c r="D12" i="1"/>
  <c r="D21" i="1" l="1"/>
  <c r="C21" i="1"/>
</calcChain>
</file>

<file path=xl/sharedStrings.xml><?xml version="1.0" encoding="utf-8"?>
<sst xmlns="http://schemas.openxmlformats.org/spreadsheetml/2006/main" count="31" uniqueCount="27">
  <si>
    <t>VÝNOSY</t>
  </si>
  <si>
    <t>ostatní výnosy  hlavní činnosti</t>
  </si>
  <si>
    <t>celkem</t>
  </si>
  <si>
    <t>NÁKLADY</t>
  </si>
  <si>
    <t>spotřeba materiálu</t>
  </si>
  <si>
    <t>reprezentace školy</t>
  </si>
  <si>
    <t>služby</t>
  </si>
  <si>
    <t>osobní náklady</t>
  </si>
  <si>
    <t>ostatní náklady</t>
  </si>
  <si>
    <t>ROZPOČET</t>
  </si>
  <si>
    <t>příspěvek od zřizovatele</t>
  </si>
  <si>
    <t>cestovné</t>
  </si>
  <si>
    <t>opravy</t>
  </si>
  <si>
    <t xml:space="preserve">Střednědobý </t>
  </si>
  <si>
    <t>příspěvek ze státního rozpočtu + EU</t>
  </si>
  <si>
    <t>použití fondu rezerv</t>
  </si>
  <si>
    <t>Základní škola  a Mateřská škola Karlova Studánka</t>
  </si>
  <si>
    <t>energie a voda</t>
  </si>
  <si>
    <t>Schválila : Mgr. Ivana Kováčiková</t>
  </si>
  <si>
    <t xml:space="preserve">Skutečnost  </t>
  </si>
  <si>
    <t>IČ: 70982546</t>
  </si>
  <si>
    <t>Zpracovala : Ing. Blanka Černošková</t>
  </si>
  <si>
    <t>výhled 2024</t>
  </si>
  <si>
    <t>Návrh rozpočtu</t>
  </si>
  <si>
    <t>výhled 2025</t>
  </si>
  <si>
    <t>Schválený rozpočet 2023 a Střednědobý výhled  let 2024 - 2025</t>
  </si>
  <si>
    <t>Karlova Studánka dne 17.1.2023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</si>
</sst>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1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12" xfId="0" applyFont="1" applyBorder="1"/>
    <xf numFmtId="0" fontId="1" fillId="0" borderId="7" xfId="0" applyFont="1" applyBorder="1"/>
    <xf numFmtId="0" fontId="0" fillId="0" borderId="13" xfId="0" applyBorder="1"/>
    <xf numFmtId="0" fontId="1" fillId="2" borderId="14" xfId="0" applyFont="1" applyFill="1" applyBorder="1"/>
    <xf numFmtId="0" fontId="0" fillId="0" borderId="15" xfId="0" applyBorder="1"/>
    <xf numFmtId="0" fontId="0" fillId="0" borderId="17" xfId="0" applyBorder="1"/>
    <xf numFmtId="44" fontId="0" fillId="0" borderId="1" xfId="0" applyNumberFormat="1" applyBorder="1" applyAlignment="1">
      <alignment horizontal="right"/>
    </xf>
    <xf numFmtId="44" fontId="0" fillId="0" borderId="2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1" fillId="2" borderId="15" xfId="0" applyNumberFormat="1" applyFont="1" applyFill="1" applyBorder="1" applyAlignment="1">
      <alignment horizontal="right"/>
    </xf>
    <xf numFmtId="44" fontId="0" fillId="0" borderId="4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0" xfId="0" applyBorder="1"/>
    <xf numFmtId="0" fontId="0" fillId="3" borderId="0" xfId="0" applyFill="1" applyBorder="1"/>
    <xf numFmtId="0" fontId="1" fillId="3" borderId="0" xfId="0" applyFont="1" applyFill="1" applyBorder="1"/>
    <xf numFmtId="164" fontId="1" fillId="3" borderId="0" xfId="0" applyNumberFormat="1" applyFont="1" applyFill="1" applyBorder="1" applyAlignment="1">
      <alignment horizontal="right"/>
    </xf>
    <xf numFmtId="44" fontId="1" fillId="3" borderId="0" xfId="0" applyNumberFormat="1" applyFont="1" applyFill="1" applyBorder="1" applyAlignment="1">
      <alignment horizontal="right"/>
    </xf>
    <xf numFmtId="164" fontId="0" fillId="3" borderId="0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18" xfId="0" applyBorder="1"/>
    <xf numFmtId="0" fontId="1" fillId="2" borderId="19" xfId="0" applyFont="1" applyFill="1" applyBorder="1"/>
    <xf numFmtId="164" fontId="1" fillId="2" borderId="19" xfId="0" applyNumberFormat="1" applyFont="1" applyFill="1" applyBorder="1" applyAlignment="1">
      <alignment horizontal="right"/>
    </xf>
    <xf numFmtId="44" fontId="1" fillId="2" borderId="19" xfId="0" applyNumberFormat="1" applyFont="1" applyFill="1" applyBorder="1" applyAlignment="1">
      <alignment horizontal="right"/>
    </xf>
    <xf numFmtId="44" fontId="1" fillId="2" borderId="20" xfId="0" applyNumberFormat="1" applyFont="1" applyFill="1" applyBorder="1" applyAlignment="1">
      <alignment horizontal="right"/>
    </xf>
    <xf numFmtId="164" fontId="1" fillId="2" borderId="19" xfId="0" applyNumberFormat="1" applyFont="1" applyFill="1" applyBorder="1"/>
    <xf numFmtId="164" fontId="0" fillId="0" borderId="16" xfId="0" applyNumberFormat="1" applyBorder="1" applyAlignment="1">
      <alignment horizontal="right"/>
    </xf>
    <xf numFmtId="44" fontId="0" fillId="0" borderId="0" xfId="0" applyNumberFormat="1"/>
    <xf numFmtId="0" fontId="0" fillId="0" borderId="0" xfId="0" applyBorder="1"/>
    <xf numFmtId="0" fontId="1" fillId="0" borderId="0" xfId="0" applyFont="1" applyBorder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26" sqref="B26"/>
    </sheetView>
  </sheetViews>
  <sheetFormatPr defaultRowHeight="15" x14ac:dyDescent="0.25"/>
  <cols>
    <col min="1" max="1" width="10.140625" customWidth="1"/>
    <col min="2" max="2" width="34.140625" customWidth="1"/>
    <col min="3" max="3" width="15.5703125" hidden="1" customWidth="1"/>
    <col min="4" max="4" width="17.7109375" hidden="1" customWidth="1"/>
    <col min="5" max="6" width="17.7109375" customWidth="1"/>
    <col min="7" max="7" width="19.140625" customWidth="1"/>
    <col min="8" max="8" width="19.5703125" customWidth="1"/>
    <col min="9" max="9" width="21.5703125" customWidth="1"/>
  </cols>
  <sheetData>
    <row r="1" spans="1:9" x14ac:dyDescent="0.25">
      <c r="A1" s="13" t="s">
        <v>16</v>
      </c>
      <c r="B1" s="13"/>
    </row>
    <row r="2" spans="1:9" x14ac:dyDescent="0.25">
      <c r="A2" s="13" t="s">
        <v>20</v>
      </c>
      <c r="B2" s="13"/>
    </row>
    <row r="3" spans="1:9" ht="15.75" thickBot="1" x14ac:dyDescent="0.3">
      <c r="G3" s="44"/>
    </row>
    <row r="4" spans="1:9" ht="15.75" thickBot="1" x14ac:dyDescent="0.3">
      <c r="A4" s="14" t="s">
        <v>25</v>
      </c>
      <c r="B4" s="15"/>
      <c r="C4" s="7"/>
      <c r="E4" s="15"/>
      <c r="G4" s="45"/>
    </row>
    <row r="5" spans="1:9" ht="15.75" thickBot="1" x14ac:dyDescent="0.3"/>
    <row r="6" spans="1:9" x14ac:dyDescent="0.25">
      <c r="A6" s="1"/>
      <c r="B6" s="4"/>
      <c r="C6" s="11" t="s">
        <v>9</v>
      </c>
      <c r="D6" s="11" t="s">
        <v>19</v>
      </c>
      <c r="E6" s="11" t="s">
        <v>9</v>
      </c>
      <c r="F6" s="11" t="s">
        <v>19</v>
      </c>
      <c r="G6" s="11" t="s">
        <v>23</v>
      </c>
      <c r="H6" s="11" t="s">
        <v>13</v>
      </c>
      <c r="I6" s="11" t="s">
        <v>13</v>
      </c>
    </row>
    <row r="7" spans="1:9" ht="15.75" thickBot="1" x14ac:dyDescent="0.3">
      <c r="A7" s="3"/>
      <c r="B7" s="8"/>
      <c r="C7" s="12">
        <v>2019</v>
      </c>
      <c r="D7" s="12">
        <v>2019</v>
      </c>
      <c r="E7" s="12">
        <v>2022</v>
      </c>
      <c r="F7" s="12">
        <v>2022</v>
      </c>
      <c r="G7" s="12">
        <v>2023</v>
      </c>
      <c r="H7" s="12" t="s">
        <v>22</v>
      </c>
      <c r="I7" s="12" t="s">
        <v>24</v>
      </c>
    </row>
    <row r="8" spans="1:9" x14ac:dyDescent="0.25">
      <c r="A8" s="9" t="s">
        <v>0</v>
      </c>
      <c r="B8" s="4" t="s">
        <v>10</v>
      </c>
      <c r="C8" s="26">
        <v>607000</v>
      </c>
      <c r="D8" s="26">
        <v>607000</v>
      </c>
      <c r="E8" s="20">
        <f>676000-26000</f>
        <v>650000</v>
      </c>
      <c r="F8" s="26">
        <v>650000</v>
      </c>
      <c r="G8" s="20">
        <v>840000</v>
      </c>
      <c r="H8" s="20">
        <v>910000</v>
      </c>
      <c r="I8" s="20">
        <v>930000</v>
      </c>
    </row>
    <row r="9" spans="1:9" x14ac:dyDescent="0.25">
      <c r="A9" s="2"/>
      <c r="B9" s="5" t="s">
        <v>14</v>
      </c>
      <c r="C9" s="25">
        <v>4485349.4000000004</v>
      </c>
      <c r="D9" s="25">
        <v>4485349.4000000004</v>
      </c>
      <c r="E9" s="21">
        <v>5790000</v>
      </c>
      <c r="F9" s="25">
        <v>5800000</v>
      </c>
      <c r="G9" s="21">
        <v>5800000</v>
      </c>
      <c r="H9" s="21">
        <v>5810000</v>
      </c>
      <c r="I9" s="21">
        <v>5810000</v>
      </c>
    </row>
    <row r="10" spans="1:9" x14ac:dyDescent="0.25">
      <c r="A10" s="2"/>
      <c r="B10" s="5" t="s">
        <v>1</v>
      </c>
      <c r="C10" s="25">
        <v>300000</v>
      </c>
      <c r="D10" s="25">
        <v>316286.8</v>
      </c>
      <c r="E10" s="21">
        <v>284000</v>
      </c>
      <c r="F10" s="25">
        <v>296000</v>
      </c>
      <c r="G10" s="21">
        <v>320000</v>
      </c>
      <c r="H10" s="21">
        <v>320000</v>
      </c>
      <c r="I10" s="21">
        <v>320000</v>
      </c>
    </row>
    <row r="11" spans="1:9" ht="15.75" thickBot="1" x14ac:dyDescent="0.3">
      <c r="A11" s="3"/>
      <c r="B11" s="19" t="s">
        <v>15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</row>
    <row r="12" spans="1:9" ht="15.75" thickBot="1" x14ac:dyDescent="0.3">
      <c r="A12" s="18"/>
      <c r="B12" s="17" t="s">
        <v>2</v>
      </c>
      <c r="C12" s="27">
        <f t="shared" ref="C12:I12" si="0">SUM(C8:C11)</f>
        <v>5392349.4000000004</v>
      </c>
      <c r="D12" s="27">
        <f t="shared" si="0"/>
        <v>5408636.2000000002</v>
      </c>
      <c r="E12" s="27">
        <f t="shared" si="0"/>
        <v>6724000</v>
      </c>
      <c r="F12" s="27">
        <f t="shared" si="0"/>
        <v>6746000</v>
      </c>
      <c r="G12" s="23">
        <f t="shared" si="0"/>
        <v>6960000</v>
      </c>
      <c r="H12" s="23">
        <f t="shared" si="0"/>
        <v>7040000</v>
      </c>
      <c r="I12" s="23">
        <f t="shared" si="0"/>
        <v>7060000</v>
      </c>
    </row>
    <row r="13" spans="1:9" x14ac:dyDescent="0.25">
      <c r="A13" s="10" t="s">
        <v>3</v>
      </c>
      <c r="B13" s="6" t="s">
        <v>4</v>
      </c>
      <c r="C13" s="28">
        <v>410000</v>
      </c>
      <c r="D13" s="28">
        <f>376649.06</f>
        <v>376649.06</v>
      </c>
      <c r="E13" s="24">
        <f>284000</f>
        <v>284000</v>
      </c>
      <c r="F13" s="28">
        <v>320000</v>
      </c>
      <c r="G13" s="24">
        <v>355000</v>
      </c>
      <c r="H13" s="24">
        <v>350000</v>
      </c>
      <c r="I13" s="24">
        <v>350000</v>
      </c>
    </row>
    <row r="14" spans="1:9" x14ac:dyDescent="0.25">
      <c r="A14" s="2"/>
      <c r="B14" s="5" t="s">
        <v>17</v>
      </c>
      <c r="C14" s="25">
        <v>151000</v>
      </c>
      <c r="D14" s="25">
        <f>196714+9664.6</f>
        <v>206378.6</v>
      </c>
      <c r="E14" s="21">
        <v>362000</v>
      </c>
      <c r="F14" s="25">
        <v>362000</v>
      </c>
      <c r="G14" s="21">
        <v>543000</v>
      </c>
      <c r="H14" s="21">
        <v>543000</v>
      </c>
      <c r="I14" s="21">
        <v>543000</v>
      </c>
    </row>
    <row r="15" spans="1:9" x14ac:dyDescent="0.25">
      <c r="A15" s="2"/>
      <c r="B15" s="5" t="s">
        <v>12</v>
      </c>
      <c r="C15" s="25">
        <v>25000</v>
      </c>
      <c r="D15" s="25">
        <v>24453</v>
      </c>
      <c r="E15" s="21">
        <f>130000-26000</f>
        <v>104000</v>
      </c>
      <c r="F15" s="25">
        <v>56000</v>
      </c>
      <c r="G15" s="21">
        <v>64200</v>
      </c>
      <c r="H15" s="21">
        <v>100000</v>
      </c>
      <c r="I15" s="21">
        <v>100000</v>
      </c>
    </row>
    <row r="16" spans="1:9" x14ac:dyDescent="0.25">
      <c r="A16" s="2"/>
      <c r="B16" s="5" t="s">
        <v>11</v>
      </c>
      <c r="C16" s="25">
        <v>1200</v>
      </c>
      <c r="D16" s="25">
        <v>1118</v>
      </c>
      <c r="E16" s="21">
        <v>2000</v>
      </c>
      <c r="F16" s="25">
        <v>2000</v>
      </c>
      <c r="G16" s="21">
        <v>2000</v>
      </c>
      <c r="H16" s="21">
        <v>2000</v>
      </c>
      <c r="I16" s="21">
        <v>2000</v>
      </c>
    </row>
    <row r="17" spans="1:10" x14ac:dyDescent="0.25">
      <c r="A17" s="2"/>
      <c r="B17" s="5" t="s">
        <v>5</v>
      </c>
      <c r="C17" s="25">
        <v>2000</v>
      </c>
      <c r="D17" s="25">
        <v>0</v>
      </c>
      <c r="E17" s="21">
        <v>2000</v>
      </c>
      <c r="F17" s="25">
        <v>1000</v>
      </c>
      <c r="G17" s="21">
        <v>1000</v>
      </c>
      <c r="H17" s="21">
        <v>2000</v>
      </c>
      <c r="I17" s="21">
        <v>2000</v>
      </c>
    </row>
    <row r="18" spans="1:10" x14ac:dyDescent="0.25">
      <c r="A18" s="2"/>
      <c r="B18" s="5" t="s">
        <v>6</v>
      </c>
      <c r="C18" s="25">
        <v>280000</v>
      </c>
      <c r="D18" s="25">
        <v>221497.44</v>
      </c>
      <c r="E18" s="21">
        <v>250000</v>
      </c>
      <c r="F18" s="25">
        <v>121000</v>
      </c>
      <c r="G18" s="21">
        <v>141000</v>
      </c>
      <c r="H18" s="21">
        <v>200000</v>
      </c>
      <c r="I18" s="21">
        <v>200000</v>
      </c>
    </row>
    <row r="19" spans="1:10" x14ac:dyDescent="0.25">
      <c r="A19" s="2"/>
      <c r="B19" s="5" t="s">
        <v>7</v>
      </c>
      <c r="C19" s="25">
        <v>4199110</v>
      </c>
      <c r="D19" s="25">
        <f>3189985+1055844+13084.82+62694.92+8529.75</f>
        <v>4330138.49</v>
      </c>
      <c r="E19" s="21">
        <v>5520000</v>
      </c>
      <c r="F19" s="25">
        <v>5621000</v>
      </c>
      <c r="G19" s="21">
        <v>5700000</v>
      </c>
      <c r="H19" s="21">
        <v>5700000</v>
      </c>
      <c r="I19" s="21">
        <v>5700000</v>
      </c>
    </row>
    <row r="20" spans="1:10" ht="15.75" thickBot="1" x14ac:dyDescent="0.3">
      <c r="A20" s="29"/>
      <c r="B20" s="16" t="s">
        <v>8</v>
      </c>
      <c r="C20" s="35">
        <v>302987</v>
      </c>
      <c r="D20" s="35">
        <f>6036.24+7865+104096</f>
        <v>117997.24</v>
      </c>
      <c r="E20" s="22">
        <v>200000</v>
      </c>
      <c r="F20" s="35">
        <v>263000</v>
      </c>
      <c r="G20" s="22">
        <f>178800-25000</f>
        <v>153800</v>
      </c>
      <c r="H20" s="22">
        <v>143000</v>
      </c>
      <c r="I20" s="22">
        <v>163000</v>
      </c>
    </row>
    <row r="21" spans="1:10" ht="15.75" thickBot="1" x14ac:dyDescent="0.3">
      <c r="A21" s="36"/>
      <c r="B21" s="37" t="s">
        <v>2</v>
      </c>
      <c r="C21" s="38">
        <f t="shared" ref="C21:I21" si="1">SUM(C13:C20)</f>
        <v>5371297</v>
      </c>
      <c r="D21" s="41">
        <f t="shared" si="1"/>
        <v>5278231.83</v>
      </c>
      <c r="E21" s="41">
        <f t="shared" si="1"/>
        <v>6724000</v>
      </c>
      <c r="F21" s="41">
        <f t="shared" si="1"/>
        <v>6746000</v>
      </c>
      <c r="G21" s="39">
        <f t="shared" si="1"/>
        <v>6960000</v>
      </c>
      <c r="H21" s="40">
        <f t="shared" si="1"/>
        <v>7040000</v>
      </c>
      <c r="I21" s="40">
        <f t="shared" si="1"/>
        <v>7060000</v>
      </c>
    </row>
    <row r="22" spans="1:10" x14ac:dyDescent="0.25">
      <c r="A22" s="30"/>
      <c r="B22" s="31"/>
      <c r="C22" s="32"/>
      <c r="D22" s="34"/>
      <c r="E22" s="34"/>
      <c r="F22" s="34"/>
      <c r="G22" s="33"/>
      <c r="H22" s="33"/>
      <c r="I22" s="33"/>
      <c r="J22" s="30"/>
    </row>
    <row r="23" spans="1:10" x14ac:dyDescent="0.25">
      <c r="A23" s="30"/>
      <c r="B23" s="31"/>
      <c r="C23" s="32"/>
      <c r="D23" s="30"/>
      <c r="E23" s="30"/>
      <c r="F23" s="34"/>
      <c r="G23" s="33"/>
      <c r="H23" s="33"/>
      <c r="I23" s="33"/>
      <c r="J23" s="30"/>
    </row>
    <row r="24" spans="1:10" x14ac:dyDescent="0.25">
      <c r="F24" s="46"/>
      <c r="G24" s="43"/>
      <c r="H24" s="43"/>
      <c r="I24" s="43"/>
    </row>
    <row r="25" spans="1:10" x14ac:dyDescent="0.25">
      <c r="B25" t="s">
        <v>26</v>
      </c>
      <c r="G25" s="43"/>
    </row>
    <row r="26" spans="1:10" x14ac:dyDescent="0.25">
      <c r="B26" t="s">
        <v>21</v>
      </c>
    </row>
    <row r="27" spans="1:10" x14ac:dyDescent="0.25">
      <c r="B27" t="s">
        <v>18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2023-01-18T09:37:15Z</dcterms:modified>
</cp:coreProperties>
</file>